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jimlovell/Desktop/"/>
    </mc:Choice>
  </mc:AlternateContent>
  <bookViews>
    <workbookView xWindow="640" yWindow="1180" windowWidth="26740" windowHeight="154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D18" i="1"/>
  <c r="D21" i="1"/>
  <c r="F21" i="1"/>
  <c r="G21" i="1"/>
  <c r="H21" i="1"/>
  <c r="I21" i="1"/>
  <c r="J21" i="1"/>
  <c r="K21" i="1"/>
  <c r="D22" i="1"/>
  <c r="F22" i="1"/>
  <c r="G22" i="1"/>
  <c r="H22" i="1"/>
  <c r="I22" i="1"/>
  <c r="J22" i="1"/>
  <c r="K22" i="1"/>
  <c r="D23" i="1"/>
  <c r="F23" i="1"/>
  <c r="G23" i="1"/>
  <c r="H23" i="1"/>
  <c r="I23" i="1"/>
  <c r="J23" i="1"/>
  <c r="K23" i="1"/>
  <c r="D24" i="1"/>
  <c r="F24" i="1"/>
  <c r="G24" i="1"/>
  <c r="H24" i="1"/>
  <c r="I24" i="1"/>
  <c r="J24" i="1"/>
  <c r="K24" i="1"/>
  <c r="D25" i="1"/>
  <c r="F25" i="1"/>
  <c r="G25" i="1"/>
  <c r="H25" i="1"/>
  <c r="I25" i="1"/>
  <c r="J25" i="1"/>
  <c r="K25" i="1"/>
  <c r="D26" i="1"/>
  <c r="F26" i="1"/>
  <c r="G26" i="1"/>
  <c r="H26" i="1"/>
  <c r="I26" i="1"/>
  <c r="J26" i="1"/>
  <c r="K26" i="1"/>
  <c r="D27" i="1"/>
  <c r="F27" i="1"/>
  <c r="G27" i="1"/>
  <c r="H27" i="1"/>
  <c r="I27" i="1"/>
  <c r="J27" i="1"/>
  <c r="K27" i="1"/>
  <c r="D28" i="1"/>
  <c r="F28" i="1"/>
  <c r="G28" i="1"/>
  <c r="H28" i="1"/>
  <c r="I28" i="1"/>
  <c r="J28" i="1"/>
  <c r="K28" i="1"/>
  <c r="D29" i="1"/>
  <c r="F29" i="1"/>
  <c r="G29" i="1"/>
  <c r="H29" i="1"/>
  <c r="I29" i="1"/>
  <c r="J29" i="1"/>
  <c r="K29" i="1"/>
  <c r="D30" i="1"/>
  <c r="F30" i="1"/>
  <c r="G30" i="1"/>
  <c r="H30" i="1"/>
  <c r="I30" i="1"/>
  <c r="J30" i="1"/>
  <c r="K30" i="1"/>
  <c r="D31" i="1"/>
  <c r="F31" i="1"/>
  <c r="G31" i="1"/>
  <c r="H31" i="1"/>
  <c r="I31" i="1"/>
  <c r="J31" i="1"/>
  <c r="K31" i="1"/>
  <c r="D32" i="1"/>
  <c r="F32" i="1"/>
  <c r="G32" i="1"/>
  <c r="H32" i="1"/>
  <c r="I32" i="1"/>
  <c r="J32" i="1"/>
  <c r="K32" i="1"/>
  <c r="E21" i="1"/>
  <c r="E23" i="1"/>
  <c r="E24" i="1"/>
  <c r="E25" i="1"/>
  <c r="E26" i="1"/>
  <c r="E27" i="1"/>
  <c r="E28" i="1"/>
  <c r="E29" i="1"/>
  <c r="E30" i="1"/>
  <c r="E31" i="1"/>
  <c r="E32" i="1"/>
  <c r="E22" i="1"/>
  <c r="K20" i="1"/>
  <c r="E5" i="1"/>
  <c r="V5" i="1"/>
  <c r="W5" i="1"/>
  <c r="E6" i="1"/>
  <c r="V6" i="1"/>
  <c r="W6" i="1"/>
  <c r="E7" i="1"/>
  <c r="V7" i="1"/>
  <c r="W7" i="1"/>
  <c r="E8" i="1"/>
  <c r="V8" i="1"/>
  <c r="W8" i="1"/>
  <c r="E9" i="1"/>
  <c r="V9" i="1"/>
  <c r="W9" i="1"/>
  <c r="E10" i="1"/>
  <c r="V10" i="1"/>
  <c r="W10" i="1"/>
  <c r="E11" i="1"/>
  <c r="V11" i="1"/>
  <c r="W11" i="1"/>
  <c r="E12" i="1"/>
  <c r="V12" i="1"/>
  <c r="W12" i="1"/>
  <c r="E13" i="1"/>
  <c r="V13" i="1"/>
  <c r="W13" i="1"/>
  <c r="E14" i="1"/>
  <c r="V14" i="1"/>
  <c r="W14" i="1"/>
  <c r="E15" i="1"/>
  <c r="V15" i="1"/>
  <c r="W15" i="1"/>
  <c r="E16" i="1"/>
  <c r="V16" i="1"/>
  <c r="W16" i="1"/>
  <c r="R5" i="1"/>
  <c r="S5" i="1"/>
  <c r="U5" i="1"/>
  <c r="R6" i="1"/>
  <c r="S6" i="1"/>
  <c r="U6" i="1"/>
  <c r="R7" i="1"/>
  <c r="S7" i="1"/>
  <c r="U7" i="1"/>
  <c r="R8" i="1"/>
  <c r="S8" i="1"/>
  <c r="U8" i="1"/>
  <c r="R9" i="1"/>
  <c r="S9" i="1"/>
  <c r="U9" i="1"/>
  <c r="R10" i="1"/>
  <c r="S10" i="1"/>
  <c r="U10" i="1"/>
  <c r="R11" i="1"/>
  <c r="S11" i="1"/>
  <c r="U11" i="1"/>
  <c r="R12" i="1"/>
  <c r="S12" i="1"/>
  <c r="U12" i="1"/>
  <c r="R13" i="1"/>
  <c r="S13" i="1"/>
  <c r="U13" i="1"/>
  <c r="R14" i="1"/>
  <c r="S14" i="1"/>
  <c r="U14" i="1"/>
  <c r="R15" i="1"/>
  <c r="S15" i="1"/>
  <c r="U15" i="1"/>
  <c r="R16" i="1"/>
  <c r="S16" i="1"/>
  <c r="U16" i="1"/>
  <c r="G5" i="1"/>
  <c r="G6" i="1"/>
  <c r="G7" i="1"/>
  <c r="G8" i="1"/>
  <c r="G9" i="1"/>
  <c r="G10" i="1"/>
  <c r="G11" i="1"/>
  <c r="G12" i="1"/>
  <c r="G13" i="1"/>
  <c r="G14" i="1"/>
  <c r="G15" i="1"/>
  <c r="G16" i="1"/>
  <c r="H5" i="1"/>
  <c r="H6" i="1"/>
  <c r="H7" i="1"/>
  <c r="H8" i="1"/>
  <c r="H9" i="1"/>
  <c r="H10" i="1"/>
  <c r="H11" i="1"/>
  <c r="H12" i="1"/>
  <c r="H13" i="1"/>
  <c r="H14" i="1"/>
  <c r="H15" i="1"/>
  <c r="H16" i="1"/>
  <c r="I5" i="1"/>
  <c r="I6" i="1"/>
  <c r="I7" i="1"/>
  <c r="I8" i="1"/>
  <c r="I9" i="1"/>
  <c r="I10" i="1"/>
  <c r="I11" i="1"/>
  <c r="I12" i="1"/>
  <c r="I13" i="1"/>
  <c r="I14" i="1"/>
  <c r="I15" i="1"/>
  <c r="I16" i="1"/>
  <c r="P5" i="1"/>
  <c r="P6" i="1"/>
  <c r="P7" i="1"/>
  <c r="P8" i="1"/>
  <c r="P9" i="1"/>
  <c r="P10" i="1"/>
  <c r="P11" i="1"/>
  <c r="P12" i="1"/>
  <c r="P13" i="1"/>
  <c r="P14" i="1"/>
  <c r="P15" i="1"/>
  <c r="P16" i="1"/>
  <c r="M5" i="1"/>
  <c r="N5" i="1"/>
  <c r="O5" i="1"/>
  <c r="Q5" i="1"/>
  <c r="T5" i="1"/>
  <c r="M6" i="1"/>
  <c r="N6" i="1"/>
  <c r="O6" i="1"/>
  <c r="Q6" i="1"/>
  <c r="T6" i="1"/>
  <c r="M7" i="1"/>
  <c r="N7" i="1"/>
  <c r="O7" i="1"/>
  <c r="Q7" i="1"/>
  <c r="T7" i="1"/>
  <c r="M8" i="1"/>
  <c r="N8" i="1"/>
  <c r="O8" i="1"/>
  <c r="Q8" i="1"/>
  <c r="T8" i="1"/>
  <c r="M9" i="1"/>
  <c r="N9" i="1"/>
  <c r="O9" i="1"/>
  <c r="Q9" i="1"/>
  <c r="T9" i="1"/>
  <c r="M10" i="1"/>
  <c r="N10" i="1"/>
  <c r="O10" i="1"/>
  <c r="Q10" i="1"/>
  <c r="T10" i="1"/>
  <c r="M11" i="1"/>
  <c r="N11" i="1"/>
  <c r="O11" i="1"/>
  <c r="Q11" i="1"/>
  <c r="T11" i="1"/>
  <c r="M12" i="1"/>
  <c r="N12" i="1"/>
  <c r="O12" i="1"/>
  <c r="Q12" i="1"/>
  <c r="T12" i="1"/>
  <c r="M13" i="1"/>
  <c r="N13" i="1"/>
  <c r="O13" i="1"/>
  <c r="Q13" i="1"/>
  <c r="T13" i="1"/>
  <c r="M14" i="1"/>
  <c r="N14" i="1"/>
  <c r="O14" i="1"/>
  <c r="Q14" i="1"/>
  <c r="T14" i="1"/>
  <c r="M15" i="1"/>
  <c r="N15" i="1"/>
  <c r="O15" i="1"/>
  <c r="Q15" i="1"/>
  <c r="T15" i="1"/>
  <c r="M16" i="1"/>
  <c r="N16" i="1"/>
  <c r="O16" i="1"/>
  <c r="Q16" i="1"/>
  <c r="T16" i="1"/>
  <c r="K5" i="1"/>
  <c r="K6" i="1"/>
  <c r="K7" i="1"/>
  <c r="K8" i="1"/>
  <c r="K9" i="1"/>
  <c r="K10" i="1"/>
  <c r="K11" i="1"/>
  <c r="K12" i="1"/>
  <c r="K13" i="1"/>
  <c r="K14" i="1"/>
  <c r="K15" i="1"/>
  <c r="K16" i="1"/>
  <c r="F5" i="1"/>
  <c r="F6" i="1"/>
  <c r="F7" i="1"/>
  <c r="F8" i="1"/>
  <c r="F9" i="1"/>
  <c r="F10" i="1"/>
  <c r="F11" i="1"/>
  <c r="F12" i="1"/>
  <c r="F13" i="1"/>
  <c r="F14" i="1"/>
  <c r="F15" i="1"/>
  <c r="F16" i="1"/>
  <c r="L5" i="1"/>
  <c r="L6" i="1"/>
  <c r="L7" i="1"/>
  <c r="L8" i="1"/>
  <c r="L9" i="1"/>
  <c r="L10" i="1"/>
  <c r="L11" i="1"/>
  <c r="L12" i="1"/>
  <c r="L13" i="1"/>
  <c r="L14" i="1"/>
  <c r="L15" i="1"/>
  <c r="L16" i="1"/>
  <c r="J6" i="1"/>
  <c r="J7" i="1"/>
  <c r="J8" i="1"/>
  <c r="J9" i="1"/>
  <c r="J10" i="1"/>
  <c r="J11" i="1"/>
  <c r="J12" i="1"/>
  <c r="J13" i="1"/>
  <c r="J14" i="1"/>
  <c r="J15" i="1"/>
  <c r="J16" i="1"/>
  <c r="J5" i="1"/>
  <c r="D6" i="1"/>
  <c r="D7" i="1"/>
  <c r="D8" i="1"/>
  <c r="D9" i="1"/>
  <c r="D10" i="1"/>
  <c r="D11" i="1"/>
  <c r="D12" i="1"/>
  <c r="D13" i="1"/>
  <c r="D14" i="1"/>
  <c r="D15" i="1"/>
  <c r="D16" i="1"/>
  <c r="D5" i="1"/>
</calcChain>
</file>

<file path=xl/sharedStrings.xml><?xml version="1.0" encoding="utf-8"?>
<sst xmlns="http://schemas.openxmlformats.org/spreadsheetml/2006/main" count="61" uniqueCount="46">
  <si>
    <t>Solar System</t>
  </si>
  <si>
    <t>Scale factor</t>
  </si>
  <si>
    <t>Body</t>
  </si>
  <si>
    <t>Diameter (km)</t>
  </si>
  <si>
    <t>Distance from Sun (millions of km)</t>
  </si>
  <si>
    <t>Sun</t>
  </si>
  <si>
    <t>Mercury</t>
  </si>
  <si>
    <t>Venus</t>
  </si>
  <si>
    <t>Earth</t>
  </si>
  <si>
    <t>Moon</t>
  </si>
  <si>
    <t>Mars</t>
  </si>
  <si>
    <t>Jupiter</t>
  </si>
  <si>
    <t>Saturn</t>
  </si>
  <si>
    <t>Uranus</t>
  </si>
  <si>
    <t>Neptune</t>
  </si>
  <si>
    <t>Ceres Asteroid Belt</t>
  </si>
  <si>
    <t>Pluto, Kuiper Belt</t>
  </si>
  <si>
    <t>Scaled</t>
  </si>
  <si>
    <t>Diameter (cm)</t>
  </si>
  <si>
    <t>Distance from Sun (km)</t>
  </si>
  <si>
    <t>Hobart CBD</t>
  </si>
  <si>
    <t>Richmond</t>
  </si>
  <si>
    <t>Frogmore Creek</t>
  </si>
  <si>
    <t>Sorell</t>
  </si>
  <si>
    <t>Mount Stuart</t>
  </si>
  <si>
    <t>Kingston</t>
  </si>
  <si>
    <t>Huonville</t>
  </si>
  <si>
    <t>Bridgewater</t>
  </si>
  <si>
    <t>Mini-golf</t>
  </si>
  <si>
    <t>Bend in road on way in to Cambridge</t>
  </si>
  <si>
    <t>Half way back to Cambridge from Frogmore Creek</t>
  </si>
  <si>
    <t>Bagdad</t>
  </si>
  <si>
    <t>Margate</t>
  </si>
  <si>
    <t>Oatlands</t>
  </si>
  <si>
    <t>Ross</t>
  </si>
  <si>
    <t>Conara</t>
  </si>
  <si>
    <t>Cambridge school</t>
  </si>
  <si>
    <t>Golf ball</t>
  </si>
  <si>
    <t>Tennis ball</t>
  </si>
  <si>
    <t>Basket ball</t>
  </si>
  <si>
    <t>Volleyball</t>
  </si>
  <si>
    <t>Soccer ball</t>
  </si>
  <si>
    <t>Cricket</t>
  </si>
  <si>
    <t>Squash</t>
  </si>
  <si>
    <t>Earth-Moon distance</t>
  </si>
  <si>
    <t>Cambridge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</si>
</sst>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2" fontId="0" fillId="0" borderId="0" xfId="0" applyNumberFormat="1"/>
    <xf numFmtId="165" fontId="0" fillId="0" borderId="0" xfId="0" applyNumberFormat="1"/>
    <xf numFmtId="164" fontId="0" fillId="0" borderId="1" xfId="0" applyNumberFormat="1" applyBorder="1"/>
  </cellXfs>
  <cellStyles count="1">
    <cellStyle name="Normal" xfId="0" builtinId="0"/>
  </cellStyles>
  <dxfs count="28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zoomScale="98" zoomScaleNormal="98" workbookViewId="0">
      <selection activeCell="K5" sqref="K5"/>
    </sheetView>
  </sheetViews>
  <sheetFormatPr baseColWidth="10" defaultRowHeight="16" x14ac:dyDescent="0.2"/>
  <cols>
    <col min="1" max="1" width="17" customWidth="1"/>
    <col min="2" max="2" width="13.1640625" customWidth="1"/>
    <col min="3" max="3" width="17.6640625" customWidth="1"/>
    <col min="4" max="4" width="9.33203125" customWidth="1"/>
    <col min="5" max="5" width="8.83203125" customWidth="1"/>
    <col min="6" max="23" width="8.5" customWidth="1"/>
  </cols>
  <sheetData>
    <row r="1" spans="1:23" x14ac:dyDescent="0.2">
      <c r="A1" t="s">
        <v>0</v>
      </c>
    </row>
    <row r="2" spans="1:23" x14ac:dyDescent="0.2">
      <c r="A2" t="s">
        <v>1</v>
      </c>
      <c r="B2" s="1">
        <v>53000000</v>
      </c>
    </row>
    <row r="3" spans="1:23" ht="96" x14ac:dyDescent="0.2">
      <c r="D3" t="s">
        <v>17</v>
      </c>
      <c r="F3" t="s">
        <v>22</v>
      </c>
      <c r="G3" s="3" t="s">
        <v>30</v>
      </c>
      <c r="H3" s="3" t="s">
        <v>29</v>
      </c>
      <c r="I3" s="3" t="s">
        <v>28</v>
      </c>
      <c r="J3" s="3" t="s">
        <v>36</v>
      </c>
      <c r="K3" s="3" t="s">
        <v>45</v>
      </c>
      <c r="L3" s="3" t="s">
        <v>21</v>
      </c>
      <c r="M3" s="3" t="s">
        <v>20</v>
      </c>
      <c r="N3" s="3" t="s">
        <v>23</v>
      </c>
      <c r="O3" s="3" t="s">
        <v>24</v>
      </c>
      <c r="P3" s="3" t="s">
        <v>27</v>
      </c>
      <c r="Q3" s="3" t="s">
        <v>25</v>
      </c>
      <c r="R3" s="3" t="s">
        <v>31</v>
      </c>
      <c r="S3" s="3" t="s">
        <v>32</v>
      </c>
      <c r="T3" s="3" t="s">
        <v>26</v>
      </c>
      <c r="U3" s="3" t="s">
        <v>33</v>
      </c>
      <c r="V3" s="3" t="s">
        <v>34</v>
      </c>
      <c r="W3" s="3" t="s">
        <v>35</v>
      </c>
    </row>
    <row r="4" spans="1:23" s="3" customFormat="1" ht="39" customHeight="1" x14ac:dyDescent="0.2">
      <c r="A4" s="4" t="s">
        <v>2</v>
      </c>
      <c r="B4" s="4" t="s">
        <v>3</v>
      </c>
      <c r="C4" s="4" t="s">
        <v>4</v>
      </c>
      <c r="D4" s="4" t="s">
        <v>18</v>
      </c>
      <c r="E4" s="4" t="s">
        <v>19</v>
      </c>
      <c r="F4" s="3">
        <v>1.1599999999999999</v>
      </c>
      <c r="G4" s="3">
        <v>2</v>
      </c>
      <c r="H4" s="3">
        <v>2.6</v>
      </c>
      <c r="I4" s="3">
        <v>3.29</v>
      </c>
      <c r="J4" s="3">
        <v>3.6</v>
      </c>
      <c r="K4" s="3">
        <v>4.13</v>
      </c>
      <c r="L4" s="3">
        <v>7.6</v>
      </c>
      <c r="M4" s="3">
        <v>12.6</v>
      </c>
      <c r="N4" s="3">
        <v>10.199999999999999</v>
      </c>
      <c r="O4" s="3">
        <v>13.5</v>
      </c>
      <c r="P4" s="3">
        <v>18.899999999999999</v>
      </c>
      <c r="Q4" s="3">
        <v>21.8</v>
      </c>
      <c r="R4" s="3">
        <v>26.2</v>
      </c>
      <c r="S4" s="3">
        <v>29</v>
      </c>
      <c r="T4" s="3">
        <v>40.6</v>
      </c>
      <c r="U4" s="3">
        <v>55.9</v>
      </c>
      <c r="V4" s="3">
        <v>86</v>
      </c>
      <c r="W4" s="3">
        <v>108.4</v>
      </c>
    </row>
    <row r="5" spans="1:23" x14ac:dyDescent="0.2">
      <c r="A5" t="s">
        <v>5</v>
      </c>
      <c r="B5" s="1">
        <v>1392000</v>
      </c>
      <c r="C5" s="2">
        <v>0</v>
      </c>
      <c r="D5" s="2">
        <f>(B5/$B$2)*1000*100</f>
        <v>2626.4150943396226</v>
      </c>
      <c r="E5" s="2">
        <f>(C5/$B$2)*1000000</f>
        <v>0</v>
      </c>
      <c r="F5" s="5">
        <f>$E5/F$4</f>
        <v>0</v>
      </c>
      <c r="G5" s="5">
        <f>$E5/G$4</f>
        <v>0</v>
      </c>
      <c r="H5" s="5">
        <f>$E5/H$4</f>
        <v>0</v>
      </c>
      <c r="I5" s="5">
        <f>$E5/I$4</f>
        <v>0</v>
      </c>
      <c r="J5" s="5">
        <f>$E5/J$4</f>
        <v>0</v>
      </c>
      <c r="K5" s="5">
        <f>$E5/K$4</f>
        <v>0</v>
      </c>
      <c r="L5" s="5">
        <f>$E5/L$4</f>
        <v>0</v>
      </c>
      <c r="M5" s="5">
        <f t="shared" ref="M5:T5" si="0">$E5/M$4</f>
        <v>0</v>
      </c>
      <c r="N5" s="5">
        <f t="shared" si="0"/>
        <v>0</v>
      </c>
      <c r="O5" s="5">
        <f t="shared" si="0"/>
        <v>0</v>
      </c>
      <c r="P5" s="5">
        <f>$E5/P$4</f>
        <v>0</v>
      </c>
      <c r="Q5" s="5">
        <f t="shared" si="0"/>
        <v>0</v>
      </c>
      <c r="R5" s="5">
        <f>$E5/R$4</f>
        <v>0</v>
      </c>
      <c r="S5" s="5">
        <f>$E5/S$4</f>
        <v>0</v>
      </c>
      <c r="T5" s="5">
        <f t="shared" si="0"/>
        <v>0</v>
      </c>
      <c r="U5" s="5">
        <f>$E5/U$4</f>
        <v>0</v>
      </c>
      <c r="V5" s="5">
        <f>$E5/V$4</f>
        <v>0</v>
      </c>
      <c r="W5" s="5">
        <f>$E5/W$4</f>
        <v>0</v>
      </c>
    </row>
    <row r="6" spans="1:23" x14ac:dyDescent="0.2">
      <c r="A6" t="s">
        <v>6</v>
      </c>
      <c r="B6" s="1">
        <v>4879</v>
      </c>
      <c r="C6" s="2">
        <v>57.91</v>
      </c>
      <c r="D6" s="2">
        <f t="shared" ref="D6:D18" si="1">(B6/$B$2)*1000*100</f>
        <v>9.2056603773584911</v>
      </c>
      <c r="E6" s="2">
        <f t="shared" ref="E6:E18" si="2">(C6/$B$2)*1000000</f>
        <v>1.0926415094339621</v>
      </c>
      <c r="F6" s="5">
        <f t="shared" ref="F6:T16" si="3">$E6/F$4</f>
        <v>0.94193233571893287</v>
      </c>
      <c r="G6" s="5">
        <f>$E6/G$4</f>
        <v>0.54632075471698105</v>
      </c>
      <c r="H6" s="5">
        <f>$E6/H$4</f>
        <v>0.42024673439767773</v>
      </c>
      <c r="I6" s="5">
        <f>$E6/I$4</f>
        <v>0.33210988128691854</v>
      </c>
      <c r="J6" s="5">
        <f t="shared" si="3"/>
        <v>0.30351153039832279</v>
      </c>
      <c r="K6" s="5">
        <f t="shared" si="3"/>
        <v>0.2645621088217826</v>
      </c>
      <c r="L6" s="5">
        <f t="shared" si="3"/>
        <v>0.14376861966236343</v>
      </c>
      <c r="M6" s="5">
        <f t="shared" si="3"/>
        <v>8.6717580113806522E-2</v>
      </c>
      <c r="N6" s="5">
        <f t="shared" si="3"/>
        <v>0.10712171661117276</v>
      </c>
      <c r="O6" s="5">
        <f t="shared" si="3"/>
        <v>8.093640810621941E-2</v>
      </c>
      <c r="P6" s="5">
        <f>$E6/P$4</f>
        <v>5.7811720075871015E-2</v>
      </c>
      <c r="Q6" s="5">
        <f t="shared" si="3"/>
        <v>5.0121170157521197E-2</v>
      </c>
      <c r="R6" s="5">
        <f>$E6/R$4</f>
        <v>4.1703874405876418E-2</v>
      </c>
      <c r="S6" s="5">
        <f>$E6/S$4</f>
        <v>3.7677293428757315E-2</v>
      </c>
      <c r="T6" s="5">
        <f t="shared" si="3"/>
        <v>2.6912352449112366E-2</v>
      </c>
      <c r="U6" s="5">
        <f>$E6/U$4</f>
        <v>1.9546359739426873E-2</v>
      </c>
      <c r="V6" s="5">
        <f>$E6/V$4</f>
        <v>1.2705133830627467E-2</v>
      </c>
      <c r="W6" s="5">
        <f>$E6/W$4</f>
        <v>1.0079718721715517E-2</v>
      </c>
    </row>
    <row r="7" spans="1:23" x14ac:dyDescent="0.2">
      <c r="A7" t="s">
        <v>7</v>
      </c>
      <c r="B7" s="1">
        <v>12100</v>
      </c>
      <c r="C7" s="2">
        <v>108.2</v>
      </c>
      <c r="D7" s="2">
        <f t="shared" si="1"/>
        <v>22.830188679245282</v>
      </c>
      <c r="E7" s="2">
        <f t="shared" si="2"/>
        <v>2.0415094339622644</v>
      </c>
      <c r="F7" s="5">
        <f t="shared" si="3"/>
        <v>1.7599219258295384</v>
      </c>
      <c r="G7" s="5">
        <f>$E7/G$4</f>
        <v>1.0207547169811322</v>
      </c>
      <c r="H7" s="5">
        <f>$E7/H$4</f>
        <v>0.78519593613933247</v>
      </c>
      <c r="I7" s="5">
        <f>$E7/I$4</f>
        <v>0.62051958479096181</v>
      </c>
      <c r="J7" s="5">
        <f t="shared" si="3"/>
        <v>0.56708595387840677</v>
      </c>
      <c r="K7" s="5">
        <f t="shared" si="3"/>
        <v>0.4943122116131391</v>
      </c>
      <c r="L7" s="5">
        <f t="shared" si="3"/>
        <v>0.26861966236345586</v>
      </c>
      <c r="M7" s="5">
        <f t="shared" si="3"/>
        <v>0.16202455825097337</v>
      </c>
      <c r="N7" s="5">
        <f t="shared" si="3"/>
        <v>0.20014798372179063</v>
      </c>
      <c r="O7" s="5">
        <f t="shared" si="3"/>
        <v>0.15122292103424181</v>
      </c>
      <c r="P7" s="5">
        <f>$E7/P$4</f>
        <v>0.10801637216731558</v>
      </c>
      <c r="Q7" s="5">
        <f t="shared" si="3"/>
        <v>9.3647221741388273E-2</v>
      </c>
      <c r="R7" s="5">
        <f>$E7/R$4</f>
        <v>7.792020740313986E-2</v>
      </c>
      <c r="S7" s="5">
        <f>$E7/S$4</f>
        <v>7.0396877033181524E-2</v>
      </c>
      <c r="T7" s="5">
        <f t="shared" si="3"/>
        <v>5.0283483595129665E-2</v>
      </c>
      <c r="U7" s="5">
        <f>$E7/U$4</f>
        <v>3.6520741215782908E-2</v>
      </c>
      <c r="V7" s="5">
        <f>$E7/V$4</f>
        <v>2.3738481790258888E-2</v>
      </c>
      <c r="W7" s="5">
        <f>$E7/W$4</f>
        <v>1.8833112859430481E-2</v>
      </c>
    </row>
    <row r="8" spans="1:23" x14ac:dyDescent="0.2">
      <c r="A8" t="s">
        <v>8</v>
      </c>
      <c r="B8" s="1">
        <v>12740</v>
      </c>
      <c r="C8" s="2">
        <v>149.6</v>
      </c>
      <c r="D8" s="2">
        <f t="shared" si="1"/>
        <v>24.037735849056606</v>
      </c>
      <c r="E8" s="2">
        <f t="shared" si="2"/>
        <v>2.8226415094339621</v>
      </c>
      <c r="F8" s="5">
        <f t="shared" si="3"/>
        <v>2.4333116460637605</v>
      </c>
      <c r="G8" s="5">
        <f>$E8/G$4</f>
        <v>1.411320754716981</v>
      </c>
      <c r="H8" s="5">
        <f>$E8/H$4</f>
        <v>1.0856313497822931</v>
      </c>
      <c r="I8" s="5">
        <f>$E8/I$4</f>
        <v>0.85794574754831676</v>
      </c>
      <c r="J8" s="5">
        <f t="shared" si="3"/>
        <v>0.78406708595387831</v>
      </c>
      <c r="K8" s="5">
        <f t="shared" si="3"/>
        <v>0.68344830736899809</v>
      </c>
      <c r="L8" s="5">
        <f t="shared" si="3"/>
        <v>0.37140019860973189</v>
      </c>
      <c r="M8" s="5">
        <f t="shared" si="3"/>
        <v>0.22401916741539382</v>
      </c>
      <c r="N8" s="5">
        <f t="shared" si="3"/>
        <v>0.27672955974842767</v>
      </c>
      <c r="O8" s="5">
        <f t="shared" si="3"/>
        <v>0.20908455625436756</v>
      </c>
      <c r="P8" s="5">
        <f>$E8/P$4</f>
        <v>0.14934611161026257</v>
      </c>
      <c r="Q8" s="5">
        <f t="shared" si="3"/>
        <v>0.12947896832265882</v>
      </c>
      <c r="R8" s="5">
        <f>$E8/R$4</f>
        <v>0.10773440875702146</v>
      </c>
      <c r="S8" s="5">
        <f>$E8/S$4</f>
        <v>9.7332465842550411E-2</v>
      </c>
      <c r="T8" s="5">
        <f t="shared" si="3"/>
        <v>6.9523189887536016E-2</v>
      </c>
      <c r="U8" s="5">
        <f>$E8/U$4</f>
        <v>5.0494481385222938E-2</v>
      </c>
      <c r="V8" s="5">
        <f>$E8/V$4</f>
        <v>3.2821412900394906E-2</v>
      </c>
      <c r="W8" s="5">
        <f>$E8/W$4</f>
        <v>2.6039128315811459E-2</v>
      </c>
    </row>
    <row r="9" spans="1:23" x14ac:dyDescent="0.2">
      <c r="A9" t="s">
        <v>9</v>
      </c>
      <c r="B9" s="1">
        <v>3474</v>
      </c>
      <c r="C9" s="2">
        <v>149.6</v>
      </c>
      <c r="D9" s="2">
        <f t="shared" si="1"/>
        <v>6.5547169811320751</v>
      </c>
      <c r="E9" s="2">
        <f t="shared" si="2"/>
        <v>2.8226415094339621</v>
      </c>
      <c r="F9" s="5">
        <f t="shared" si="3"/>
        <v>2.4333116460637605</v>
      </c>
      <c r="G9" s="5">
        <f>$E9/G$4</f>
        <v>1.411320754716981</v>
      </c>
      <c r="H9" s="5">
        <f>$E9/H$4</f>
        <v>1.0856313497822931</v>
      </c>
      <c r="I9" s="5">
        <f>$E9/I$4</f>
        <v>0.85794574754831676</v>
      </c>
      <c r="J9" s="5">
        <f t="shared" si="3"/>
        <v>0.78406708595387831</v>
      </c>
      <c r="K9" s="5">
        <f t="shared" si="3"/>
        <v>0.68344830736899809</v>
      </c>
      <c r="L9" s="5">
        <f t="shared" si="3"/>
        <v>0.37140019860973189</v>
      </c>
      <c r="M9" s="5">
        <f t="shared" si="3"/>
        <v>0.22401916741539382</v>
      </c>
      <c r="N9" s="5">
        <f t="shared" si="3"/>
        <v>0.27672955974842767</v>
      </c>
      <c r="O9" s="5">
        <f t="shared" si="3"/>
        <v>0.20908455625436756</v>
      </c>
      <c r="P9" s="5">
        <f>$E9/P$4</f>
        <v>0.14934611161026257</v>
      </c>
      <c r="Q9" s="5">
        <f t="shared" si="3"/>
        <v>0.12947896832265882</v>
      </c>
      <c r="R9" s="5">
        <f>$E9/R$4</f>
        <v>0.10773440875702146</v>
      </c>
      <c r="S9" s="5">
        <f>$E9/S$4</f>
        <v>9.7332465842550411E-2</v>
      </c>
      <c r="T9" s="5">
        <f t="shared" si="3"/>
        <v>6.9523189887536016E-2</v>
      </c>
      <c r="U9" s="5">
        <f>$E9/U$4</f>
        <v>5.0494481385222938E-2</v>
      </c>
      <c r="V9" s="5">
        <f>$E9/V$4</f>
        <v>3.2821412900394906E-2</v>
      </c>
      <c r="W9" s="5">
        <f>$E9/W$4</f>
        <v>2.6039128315811459E-2</v>
      </c>
    </row>
    <row r="10" spans="1:23" x14ac:dyDescent="0.2">
      <c r="A10" t="s">
        <v>10</v>
      </c>
      <c r="B10" s="1">
        <v>6779</v>
      </c>
      <c r="C10" s="2">
        <v>227.9</v>
      </c>
      <c r="D10" s="2">
        <f t="shared" si="1"/>
        <v>12.79056603773585</v>
      </c>
      <c r="E10" s="2">
        <f t="shared" si="2"/>
        <v>4.3000000000000007</v>
      </c>
      <c r="F10" s="5">
        <f t="shared" si="3"/>
        <v>3.7068965517241388</v>
      </c>
      <c r="G10" s="5">
        <f>$E10/G$4</f>
        <v>2.1500000000000004</v>
      </c>
      <c r="H10" s="5">
        <f>$E10/H$4</f>
        <v>1.653846153846154</v>
      </c>
      <c r="I10" s="5">
        <f>$E10/I$4</f>
        <v>1.3069908814589668</v>
      </c>
      <c r="J10" s="5">
        <f t="shared" si="3"/>
        <v>1.1944444444444446</v>
      </c>
      <c r="K10" s="5">
        <f t="shared" si="3"/>
        <v>1.0411622276029058</v>
      </c>
      <c r="L10" s="5">
        <f t="shared" si="3"/>
        <v>0.56578947368421062</v>
      </c>
      <c r="M10" s="5">
        <f t="shared" si="3"/>
        <v>0.34126984126984133</v>
      </c>
      <c r="N10" s="5">
        <f t="shared" si="3"/>
        <v>0.4215686274509805</v>
      </c>
      <c r="O10" s="5">
        <f t="shared" si="3"/>
        <v>0.31851851851851859</v>
      </c>
      <c r="P10" s="5">
        <f>$E10/P$4</f>
        <v>0.22751322751322756</v>
      </c>
      <c r="Q10" s="5">
        <f t="shared" si="3"/>
        <v>0.19724770642201839</v>
      </c>
      <c r="R10" s="5">
        <f>$E10/R$4</f>
        <v>0.16412213740458018</v>
      </c>
      <c r="S10" s="5">
        <f>$E10/S$4</f>
        <v>0.14827586206896554</v>
      </c>
      <c r="T10" s="5">
        <f t="shared" si="3"/>
        <v>0.10591133004926109</v>
      </c>
      <c r="U10" s="5">
        <f>$E10/U$4</f>
        <v>7.6923076923076941E-2</v>
      </c>
      <c r="V10" s="5">
        <f>$E10/V$4</f>
        <v>5.000000000000001E-2</v>
      </c>
      <c r="W10" s="5">
        <f>$E10/W$4</f>
        <v>3.9667896678966794E-2</v>
      </c>
    </row>
    <row r="11" spans="1:23" x14ac:dyDescent="0.2">
      <c r="A11" t="s">
        <v>15</v>
      </c>
      <c r="B11" s="1">
        <v>950</v>
      </c>
      <c r="C11" s="2">
        <v>413.8</v>
      </c>
      <c r="D11" s="2">
        <f t="shared" si="1"/>
        <v>1.7924528301886793</v>
      </c>
      <c r="E11" s="2">
        <f t="shared" si="2"/>
        <v>7.8075471698113219</v>
      </c>
      <c r="F11" s="5">
        <f t="shared" si="3"/>
        <v>6.7306441119063125</v>
      </c>
      <c r="G11" s="5">
        <f>$E11/G$4</f>
        <v>3.903773584905661</v>
      </c>
      <c r="H11" s="5">
        <f>$E11/H$4</f>
        <v>3.0029027576197391</v>
      </c>
      <c r="I11" s="5">
        <f>$E11/I$4</f>
        <v>2.3731146412800372</v>
      </c>
      <c r="J11" s="5">
        <f t="shared" si="3"/>
        <v>2.1687631027253671</v>
      </c>
      <c r="K11" s="5">
        <f t="shared" si="3"/>
        <v>1.8904472566129109</v>
      </c>
      <c r="L11" s="5">
        <f t="shared" si="3"/>
        <v>1.0273088381330686</v>
      </c>
      <c r="M11" s="5">
        <f t="shared" si="3"/>
        <v>0.61964660077867639</v>
      </c>
      <c r="N11" s="5">
        <f t="shared" si="3"/>
        <v>0.76544580096189441</v>
      </c>
      <c r="O11" s="5">
        <f t="shared" si="3"/>
        <v>0.57833682739343129</v>
      </c>
      <c r="P11" s="5">
        <f>$E11/P$4</f>
        <v>0.41309773385245091</v>
      </c>
      <c r="Q11" s="5">
        <f t="shared" si="3"/>
        <v>0.35814436558767532</v>
      </c>
      <c r="R11" s="5">
        <f>$E11/R$4</f>
        <v>0.29799798358058482</v>
      </c>
      <c r="S11" s="5">
        <f>$E11/S$4</f>
        <v>0.26922576447625246</v>
      </c>
      <c r="T11" s="5">
        <f t="shared" si="3"/>
        <v>0.19230411748303747</v>
      </c>
      <c r="U11" s="5">
        <f>$E11/U$4</f>
        <v>0.13966989570324367</v>
      </c>
      <c r="V11" s="5">
        <f>$E11/V$4</f>
        <v>9.0785432207108399E-2</v>
      </c>
      <c r="W11" s="5">
        <f>$E11/W$4</f>
        <v>7.2025342894938393E-2</v>
      </c>
    </row>
    <row r="12" spans="1:23" x14ac:dyDescent="0.2">
      <c r="A12" t="s">
        <v>11</v>
      </c>
      <c r="B12" s="1">
        <v>139800</v>
      </c>
      <c r="C12" s="2">
        <v>778.6</v>
      </c>
      <c r="D12" s="2">
        <f t="shared" si="1"/>
        <v>263.77358490566041</v>
      </c>
      <c r="E12" s="2">
        <f t="shared" si="2"/>
        <v>14.69056603773585</v>
      </c>
      <c r="F12" s="5">
        <f t="shared" si="3"/>
        <v>12.664281067013665</v>
      </c>
      <c r="G12" s="5">
        <f>$E12/G$4</f>
        <v>7.3452830188679252</v>
      </c>
      <c r="H12" s="5">
        <f>$E12/H$4</f>
        <v>5.6502177068214809</v>
      </c>
      <c r="I12" s="5">
        <f>$E12/I$4</f>
        <v>4.465217640649195</v>
      </c>
      <c r="J12" s="5">
        <f t="shared" si="3"/>
        <v>4.0807127882599588</v>
      </c>
      <c r="K12" s="5">
        <f t="shared" si="3"/>
        <v>3.5570377815341043</v>
      </c>
      <c r="L12" s="5">
        <f t="shared" si="3"/>
        <v>1.9329692154915594</v>
      </c>
      <c r="M12" s="5">
        <f t="shared" si="3"/>
        <v>1.1659179395028454</v>
      </c>
      <c r="N12" s="5">
        <f t="shared" si="3"/>
        <v>1.4402515723270444</v>
      </c>
      <c r="O12" s="5">
        <f t="shared" si="3"/>
        <v>1.0881900768693222</v>
      </c>
      <c r="P12" s="5">
        <f>$E12/P$4</f>
        <v>0.77727862633523026</v>
      </c>
      <c r="Q12" s="5">
        <f t="shared" si="3"/>
        <v>0.67387917604292891</v>
      </c>
      <c r="R12" s="5">
        <f>$E12/R$4</f>
        <v>0.56070862739449812</v>
      </c>
      <c r="S12" s="5">
        <f>$E12/S$4</f>
        <v>0.50657124268054654</v>
      </c>
      <c r="T12" s="5">
        <f t="shared" si="3"/>
        <v>0.36183660191467609</v>
      </c>
      <c r="U12" s="5">
        <f>$E12/U$4</f>
        <v>0.26280082357309215</v>
      </c>
      <c r="V12" s="5">
        <f>$E12/V$4</f>
        <v>0.17082053532250988</v>
      </c>
      <c r="W12" s="5">
        <f>$E12/W$4</f>
        <v>0.13552182691638237</v>
      </c>
    </row>
    <row r="13" spans="1:23" x14ac:dyDescent="0.2">
      <c r="A13" t="s">
        <v>12</v>
      </c>
      <c r="B13" s="1">
        <v>116500</v>
      </c>
      <c r="C13" s="2">
        <v>1433</v>
      </c>
      <c r="D13" s="2">
        <f t="shared" si="1"/>
        <v>219.81132075471697</v>
      </c>
      <c r="E13" s="2">
        <f t="shared" si="2"/>
        <v>27.037735849056602</v>
      </c>
      <c r="F13" s="5">
        <f t="shared" si="3"/>
        <v>23.308392973324658</v>
      </c>
      <c r="G13" s="5">
        <f>$E13/G$4</f>
        <v>13.518867924528301</v>
      </c>
      <c r="H13" s="5">
        <f>$E13/H$4</f>
        <v>10.399129172714078</v>
      </c>
      <c r="I13" s="5">
        <f>$E13/I$4</f>
        <v>8.2181567930263224</v>
      </c>
      <c r="J13" s="5">
        <f t="shared" si="3"/>
        <v>7.5104821802935007</v>
      </c>
      <c r="K13" s="5">
        <f t="shared" si="3"/>
        <v>6.5466672758006306</v>
      </c>
      <c r="L13" s="5">
        <f t="shared" si="3"/>
        <v>3.5575968222442897</v>
      </c>
      <c r="M13" s="5">
        <f t="shared" si="3"/>
        <v>2.1458520515124286</v>
      </c>
      <c r="N13" s="5">
        <f t="shared" si="3"/>
        <v>2.6507584165741771</v>
      </c>
      <c r="O13" s="5">
        <f t="shared" si="3"/>
        <v>2.0027952480782667</v>
      </c>
      <c r="P13" s="5">
        <f>$E13/P$4</f>
        <v>1.4305680343416194</v>
      </c>
      <c r="Q13" s="5">
        <f t="shared" si="3"/>
        <v>1.240263112342046</v>
      </c>
      <c r="R13" s="5">
        <f>$E13/R$4</f>
        <v>1.0319746507273513</v>
      </c>
      <c r="S13" s="5">
        <f>$E13/S$4</f>
        <v>0.93233571893298628</v>
      </c>
      <c r="T13" s="5">
        <f t="shared" si="3"/>
        <v>0.66595408495213304</v>
      </c>
      <c r="U13" s="5">
        <f>$E13/U$4</f>
        <v>0.48368042663786409</v>
      </c>
      <c r="V13" s="5">
        <f>$E13/V$4</f>
        <v>0.31439227731461167</v>
      </c>
      <c r="W13" s="5">
        <f>$E13/W$4</f>
        <v>0.24942560746362177</v>
      </c>
    </row>
    <row r="14" spans="1:23" x14ac:dyDescent="0.2">
      <c r="A14" t="s">
        <v>13</v>
      </c>
      <c r="B14" s="1">
        <v>50720</v>
      </c>
      <c r="C14" s="2">
        <v>2877</v>
      </c>
      <c r="D14" s="2">
        <f t="shared" si="1"/>
        <v>95.698113207547181</v>
      </c>
      <c r="E14" s="2">
        <f t="shared" si="2"/>
        <v>54.283018867924532</v>
      </c>
      <c r="F14" s="5">
        <f t="shared" si="3"/>
        <v>46.795705920624599</v>
      </c>
      <c r="G14" s="5">
        <f>$E14/G$4</f>
        <v>27.141509433962266</v>
      </c>
      <c r="H14" s="5">
        <f>$E14/H$4</f>
        <v>20.878084179970973</v>
      </c>
      <c r="I14" s="5">
        <f>$E14/I$4</f>
        <v>16.499397832195907</v>
      </c>
      <c r="J14" s="5">
        <f t="shared" si="3"/>
        <v>15.078616352201259</v>
      </c>
      <c r="K14" s="5">
        <f t="shared" si="3"/>
        <v>13.143588103613689</v>
      </c>
      <c r="L14" s="5">
        <f t="shared" si="3"/>
        <v>7.1425024826216497</v>
      </c>
      <c r="M14" s="5">
        <f t="shared" si="3"/>
        <v>4.3081761006289314</v>
      </c>
      <c r="N14" s="5">
        <f t="shared" si="3"/>
        <v>5.3218645948945627</v>
      </c>
      <c r="O14" s="5">
        <f t="shared" si="3"/>
        <v>4.0209643605870022</v>
      </c>
      <c r="P14" s="5">
        <f>$E14/P$4</f>
        <v>2.8721174004192878</v>
      </c>
      <c r="Q14" s="5">
        <f t="shared" si="3"/>
        <v>2.4900467370607582</v>
      </c>
      <c r="R14" s="5">
        <f>$E14/R$4</f>
        <v>2.0718709491574248</v>
      </c>
      <c r="S14" s="5">
        <f>$E14/S$4</f>
        <v>1.8718282368249839</v>
      </c>
      <c r="T14" s="5">
        <f t="shared" si="3"/>
        <v>1.3370201691607027</v>
      </c>
      <c r="U14" s="5">
        <f>$E14/U$4</f>
        <v>0.97107368278934769</v>
      </c>
      <c r="V14" s="5">
        <f>$E14/V$4</f>
        <v>0.63119789381307601</v>
      </c>
      <c r="W14" s="5">
        <f>$E14/W$4</f>
        <v>0.50076585671517093</v>
      </c>
    </row>
    <row r="15" spans="1:23" x14ac:dyDescent="0.2">
      <c r="A15" t="s">
        <v>14</v>
      </c>
      <c r="B15" s="1">
        <v>49250</v>
      </c>
      <c r="C15" s="2">
        <v>4503</v>
      </c>
      <c r="D15" s="2">
        <f t="shared" si="1"/>
        <v>92.924528301886795</v>
      </c>
      <c r="E15" s="2">
        <f t="shared" si="2"/>
        <v>84.962264150943398</v>
      </c>
      <c r="F15" s="5">
        <f t="shared" si="3"/>
        <v>73.243331164606388</v>
      </c>
      <c r="G15" s="5">
        <f>$E15/G$4</f>
        <v>42.481132075471699</v>
      </c>
      <c r="H15" s="5">
        <f>$E15/H$4</f>
        <v>32.677793904208997</v>
      </c>
      <c r="I15" s="5">
        <f>$E15/I$4</f>
        <v>25.824396398463037</v>
      </c>
      <c r="J15" s="5">
        <f t="shared" si="3"/>
        <v>23.60062893081761</v>
      </c>
      <c r="K15" s="5">
        <f t="shared" si="3"/>
        <v>20.571976791995979</v>
      </c>
      <c r="L15" s="5">
        <f t="shared" si="3"/>
        <v>11.179245283018869</v>
      </c>
      <c r="M15" s="5">
        <f t="shared" si="3"/>
        <v>6.7430368373764606</v>
      </c>
      <c r="N15" s="5">
        <f t="shared" si="3"/>
        <v>8.3296337402885694</v>
      </c>
      <c r="O15" s="5">
        <f t="shared" si="3"/>
        <v>6.2935010482180296</v>
      </c>
      <c r="P15" s="5">
        <f>$E15/P$4</f>
        <v>4.4953578915843071</v>
      </c>
      <c r="Q15" s="5">
        <f t="shared" si="3"/>
        <v>3.8973515665570364</v>
      </c>
      <c r="R15" s="5">
        <f>$E15/R$4</f>
        <v>3.2428345095779925</v>
      </c>
      <c r="S15" s="5">
        <f>$E15/S$4</f>
        <v>2.9297332465842549</v>
      </c>
      <c r="T15" s="5">
        <f t="shared" si="3"/>
        <v>2.0926666047030391</v>
      </c>
      <c r="U15" s="5">
        <f>$E15/U$4</f>
        <v>1.5198973908934419</v>
      </c>
      <c r="V15" s="5">
        <f>$E15/V$4</f>
        <v>0.98793330408073721</v>
      </c>
      <c r="W15" s="5">
        <f>$E15/W$4</f>
        <v>0.78378472463969917</v>
      </c>
    </row>
    <row r="16" spans="1:23" x14ac:dyDescent="0.2">
      <c r="A16" t="s">
        <v>16</v>
      </c>
      <c r="B16" s="1">
        <v>2372</v>
      </c>
      <c r="C16" s="2">
        <v>5874</v>
      </c>
      <c r="D16" s="2">
        <f t="shared" si="1"/>
        <v>4.4754716981132079</v>
      </c>
      <c r="E16" s="2">
        <f t="shared" si="2"/>
        <v>110.83018867924528</v>
      </c>
      <c r="F16" s="5">
        <f t="shared" si="3"/>
        <v>95.543266102797659</v>
      </c>
      <c r="G16" s="5">
        <f>$E16/G$4</f>
        <v>55.415094339622641</v>
      </c>
      <c r="H16" s="5">
        <f>$E16/H$4</f>
        <v>42.626995645863566</v>
      </c>
      <c r="I16" s="5">
        <f>$E16/I$4</f>
        <v>33.686987440500083</v>
      </c>
      <c r="J16" s="5">
        <f t="shared" si="3"/>
        <v>30.786163522012579</v>
      </c>
      <c r="K16" s="5">
        <f t="shared" si="3"/>
        <v>26.835396774635662</v>
      </c>
      <c r="L16" s="5">
        <f t="shared" si="3"/>
        <v>14.58291956305859</v>
      </c>
      <c r="M16" s="5">
        <f t="shared" si="3"/>
        <v>8.7960467205750223</v>
      </c>
      <c r="N16" s="5">
        <f t="shared" si="3"/>
        <v>10.865704772475029</v>
      </c>
      <c r="O16" s="5">
        <f t="shared" si="3"/>
        <v>8.2096436058700206</v>
      </c>
      <c r="P16" s="5">
        <f>$E16/P$4</f>
        <v>5.8640311470500155</v>
      </c>
      <c r="Q16" s="5">
        <f t="shared" si="3"/>
        <v>5.0839536091396917</v>
      </c>
      <c r="R16" s="5">
        <f>$E16/R$4</f>
        <v>4.230159873253637</v>
      </c>
      <c r="S16" s="5">
        <f>$E16/S$4</f>
        <v>3.8217306441119061</v>
      </c>
      <c r="T16" s="5">
        <f t="shared" si="3"/>
        <v>2.7298076029370759</v>
      </c>
      <c r="U16" s="5">
        <f>$E16/U$4</f>
        <v>1.9826509602727242</v>
      </c>
      <c r="V16" s="5">
        <f>$E16/V$4</f>
        <v>1.2887231241772708</v>
      </c>
      <c r="W16" s="5">
        <f>$E16/W$4</f>
        <v>1.0224187147531851</v>
      </c>
    </row>
    <row r="17" spans="1:11" ht="17" thickBot="1" x14ac:dyDescent="0.25">
      <c r="D17" s="2"/>
      <c r="E17" s="2"/>
    </row>
    <row r="18" spans="1:11" ht="17" thickBot="1" x14ac:dyDescent="0.25">
      <c r="A18" t="s">
        <v>44</v>
      </c>
      <c r="B18" s="1">
        <v>384000</v>
      </c>
      <c r="C18" s="2"/>
      <c r="D18" s="7">
        <f t="shared" si="1"/>
        <v>724.52830188679252</v>
      </c>
      <c r="E18" s="2">
        <f>D18/150</f>
        <v>4.8301886792452837</v>
      </c>
    </row>
    <row r="19" spans="1:11" x14ac:dyDescent="0.2">
      <c r="E19" t="s">
        <v>43</v>
      </c>
      <c r="F19" t="s">
        <v>37</v>
      </c>
      <c r="G19" t="s">
        <v>38</v>
      </c>
      <c r="H19" t="s">
        <v>42</v>
      </c>
      <c r="I19" t="s">
        <v>41</v>
      </c>
      <c r="J19" t="s">
        <v>39</v>
      </c>
      <c r="K19" t="s">
        <v>40</v>
      </c>
    </row>
    <row r="20" spans="1:11" ht="32" x14ac:dyDescent="0.2">
      <c r="A20" s="4" t="s">
        <v>2</v>
      </c>
      <c r="B20" s="4" t="s">
        <v>3</v>
      </c>
      <c r="C20" s="4"/>
      <c r="D20" s="4" t="s">
        <v>18</v>
      </c>
      <c r="E20">
        <v>4</v>
      </c>
      <c r="F20">
        <v>4.2670000000000003</v>
      </c>
      <c r="G20">
        <v>6.7</v>
      </c>
      <c r="H20">
        <v>7.2</v>
      </c>
      <c r="I20">
        <v>23</v>
      </c>
      <c r="J20">
        <v>24</v>
      </c>
      <c r="K20">
        <f>8.15*2.54</f>
        <v>20.701000000000001</v>
      </c>
    </row>
    <row r="21" spans="1:11" x14ac:dyDescent="0.2">
      <c r="A21" t="s">
        <v>5</v>
      </c>
      <c r="B21" s="1">
        <v>1392000</v>
      </c>
      <c r="C21" s="2"/>
      <c r="D21" s="2">
        <f>(B21/$B$2)*1000*100</f>
        <v>2626.4150943396226</v>
      </c>
      <c r="E21" s="6">
        <f>$D21/E$20</f>
        <v>656.60377358490564</v>
      </c>
      <c r="F21" s="6">
        <f t="shared" ref="F21:K22" si="4">$D21/F$20</f>
        <v>615.51795039597425</v>
      </c>
      <c r="G21" s="6">
        <f t="shared" si="4"/>
        <v>392.0022528865108</v>
      </c>
      <c r="H21" s="6">
        <f t="shared" si="4"/>
        <v>364.77987421383648</v>
      </c>
      <c r="I21" s="6">
        <f t="shared" si="4"/>
        <v>114.19196062346185</v>
      </c>
      <c r="J21" s="6">
        <f t="shared" si="4"/>
        <v>109.43396226415094</v>
      </c>
      <c r="K21" s="6">
        <f t="shared" si="4"/>
        <v>126.8738270779007</v>
      </c>
    </row>
    <row r="22" spans="1:11" x14ac:dyDescent="0.2">
      <c r="A22" t="s">
        <v>6</v>
      </c>
      <c r="B22" s="1">
        <v>4879</v>
      </c>
      <c r="C22" s="2"/>
      <c r="D22" s="2">
        <f t="shared" ref="D22:D32" si="5">(B22/$B$2)*1000*100</f>
        <v>9.2056603773584911</v>
      </c>
      <c r="E22" s="6">
        <f>$D22/E$20</f>
        <v>2.3014150943396228</v>
      </c>
      <c r="F22" s="6">
        <f t="shared" si="4"/>
        <v>2.1574081034353152</v>
      </c>
      <c r="G22" s="6">
        <f t="shared" si="4"/>
        <v>1.3739791607997747</v>
      </c>
      <c r="H22" s="6">
        <f t="shared" si="4"/>
        <v>1.2785639412997905</v>
      </c>
      <c r="I22" s="6">
        <f t="shared" si="4"/>
        <v>0.40024610336341265</v>
      </c>
      <c r="J22" s="6">
        <f t="shared" si="4"/>
        <v>0.38356918238993715</v>
      </c>
      <c r="K22" s="6">
        <f t="shared" si="4"/>
        <v>0.44469640970767066</v>
      </c>
    </row>
    <row r="23" spans="1:11" x14ac:dyDescent="0.2">
      <c r="A23" t="s">
        <v>7</v>
      </c>
      <c r="B23" s="1">
        <v>12100</v>
      </c>
      <c r="C23" s="2"/>
      <c r="D23" s="2">
        <f t="shared" si="5"/>
        <v>22.830188679245282</v>
      </c>
      <c r="E23" s="6">
        <f t="shared" ref="E23:K32" si="6">$D23/E$20</f>
        <v>5.7075471698113205</v>
      </c>
      <c r="F23" s="6">
        <f t="shared" si="6"/>
        <v>5.3504074711144316</v>
      </c>
      <c r="G23" s="6">
        <f t="shared" si="6"/>
        <v>3.4074908476485493</v>
      </c>
      <c r="H23" s="6">
        <f t="shared" si="6"/>
        <v>3.1708595387840668</v>
      </c>
      <c r="I23" s="6">
        <f t="shared" si="6"/>
        <v>0.99261689909762096</v>
      </c>
      <c r="J23" s="6">
        <f t="shared" si="6"/>
        <v>0.95125786163522008</v>
      </c>
      <c r="K23" s="6">
        <f t="shared" si="6"/>
        <v>1.1028543876742805</v>
      </c>
    </row>
    <row r="24" spans="1:11" x14ac:dyDescent="0.2">
      <c r="A24" t="s">
        <v>8</v>
      </c>
      <c r="B24" s="1">
        <v>12740</v>
      </c>
      <c r="C24" s="2"/>
      <c r="D24" s="2">
        <f t="shared" si="5"/>
        <v>24.037735849056606</v>
      </c>
      <c r="E24" s="6">
        <f t="shared" si="6"/>
        <v>6.0094339622641515</v>
      </c>
      <c r="F24" s="6">
        <f t="shared" si="6"/>
        <v>5.6334042299171792</v>
      </c>
      <c r="G24" s="6">
        <f t="shared" si="6"/>
        <v>3.5877217685159111</v>
      </c>
      <c r="H24" s="6">
        <f t="shared" si="6"/>
        <v>3.3385744234800843</v>
      </c>
      <c r="I24" s="6">
        <f t="shared" si="6"/>
        <v>1.0451189499589828</v>
      </c>
      <c r="J24" s="6">
        <f t="shared" si="6"/>
        <v>1.0015723270440253</v>
      </c>
      <c r="K24" s="6">
        <f t="shared" si="6"/>
        <v>1.1611871817330857</v>
      </c>
    </row>
    <row r="25" spans="1:11" x14ac:dyDescent="0.2">
      <c r="A25" t="s">
        <v>9</v>
      </c>
      <c r="B25" s="1">
        <v>3474</v>
      </c>
      <c r="C25" s="2"/>
      <c r="D25" s="2">
        <f t="shared" si="5"/>
        <v>6.5547169811320751</v>
      </c>
      <c r="E25" s="6">
        <f t="shared" si="6"/>
        <v>1.6386792452830188</v>
      </c>
      <c r="F25" s="6">
        <f t="shared" si="6"/>
        <v>1.53614178137616</v>
      </c>
      <c r="G25" s="6">
        <f t="shared" si="6"/>
        <v>0.97831596733314552</v>
      </c>
      <c r="H25" s="6">
        <f t="shared" si="6"/>
        <v>0.910377358490566</v>
      </c>
      <c r="I25" s="6">
        <f t="shared" si="6"/>
        <v>0.28498769483182934</v>
      </c>
      <c r="J25" s="6">
        <f t="shared" si="6"/>
        <v>0.27311320754716978</v>
      </c>
      <c r="K25" s="6">
        <f t="shared" si="6"/>
        <v>0.31663769775045048</v>
      </c>
    </row>
    <row r="26" spans="1:11" x14ac:dyDescent="0.2">
      <c r="A26" t="s">
        <v>10</v>
      </c>
      <c r="B26" s="1">
        <v>6779</v>
      </c>
      <c r="C26" s="2"/>
      <c r="D26" s="2">
        <f t="shared" si="5"/>
        <v>12.79056603773585</v>
      </c>
      <c r="E26" s="6">
        <f t="shared" si="6"/>
        <v>3.1976415094339625</v>
      </c>
      <c r="F26" s="6">
        <f t="shared" si="6"/>
        <v>2.99755473113097</v>
      </c>
      <c r="G26" s="6">
        <f t="shared" si="6"/>
        <v>1.9090397071247538</v>
      </c>
      <c r="H26" s="6">
        <f t="shared" si="6"/>
        <v>1.7764675052410903</v>
      </c>
      <c r="I26" s="6">
        <f t="shared" si="6"/>
        <v>0.55611156685808039</v>
      </c>
      <c r="J26" s="6">
        <f t="shared" si="6"/>
        <v>0.53294025157232705</v>
      </c>
      <c r="K26" s="6">
        <f t="shared" si="6"/>
        <v>0.6178718920697478</v>
      </c>
    </row>
    <row r="27" spans="1:11" x14ac:dyDescent="0.2">
      <c r="A27" t="s">
        <v>15</v>
      </c>
      <c r="B27" s="1">
        <v>950</v>
      </c>
      <c r="C27" s="2"/>
      <c r="D27" s="2">
        <f t="shared" si="5"/>
        <v>1.7924528301886793</v>
      </c>
      <c r="E27" s="6">
        <f t="shared" si="6"/>
        <v>0.44811320754716982</v>
      </c>
      <c r="F27" s="6">
        <f t="shared" si="6"/>
        <v>0.42007331384782731</v>
      </c>
      <c r="G27" s="6">
        <f t="shared" si="6"/>
        <v>0.26753027316248945</v>
      </c>
      <c r="H27" s="6">
        <f t="shared" si="6"/>
        <v>0.2489517819706499</v>
      </c>
      <c r="I27" s="6">
        <f t="shared" si="6"/>
        <v>7.793273174733388E-2</v>
      </c>
      <c r="J27" s="6">
        <f t="shared" si="6"/>
        <v>7.4685534591194966E-2</v>
      </c>
      <c r="K27" s="6">
        <f t="shared" si="6"/>
        <v>8.6587741181038555E-2</v>
      </c>
    </row>
    <row r="28" spans="1:11" x14ac:dyDescent="0.2">
      <c r="A28" t="s">
        <v>11</v>
      </c>
      <c r="B28" s="1">
        <v>139800</v>
      </c>
      <c r="C28" s="2"/>
      <c r="D28" s="2">
        <f t="shared" si="5"/>
        <v>263.77358490566041</v>
      </c>
      <c r="E28" s="6">
        <f t="shared" si="6"/>
        <v>65.943396226415103</v>
      </c>
      <c r="F28" s="6">
        <f t="shared" si="6"/>
        <v>61.817104500975013</v>
      </c>
      <c r="G28" s="6">
        <f t="shared" si="6"/>
        <v>39.369191776964243</v>
      </c>
      <c r="H28" s="6">
        <f t="shared" si="6"/>
        <v>36.635220125786169</v>
      </c>
      <c r="I28" s="6">
        <f t="shared" si="6"/>
        <v>11.468416735028713</v>
      </c>
      <c r="J28" s="6">
        <f t="shared" si="6"/>
        <v>10.990566037735851</v>
      </c>
      <c r="K28" s="6">
        <f t="shared" si="6"/>
        <v>12.742069702220203</v>
      </c>
    </row>
    <row r="29" spans="1:11" x14ac:dyDescent="0.2">
      <c r="A29" t="s">
        <v>12</v>
      </c>
      <c r="B29" s="1">
        <v>116500</v>
      </c>
      <c r="C29" s="2"/>
      <c r="D29" s="2">
        <f t="shared" si="5"/>
        <v>219.81132075471697</v>
      </c>
      <c r="E29" s="6">
        <f t="shared" si="6"/>
        <v>54.952830188679243</v>
      </c>
      <c r="F29" s="6">
        <f t="shared" si="6"/>
        <v>51.514253750812507</v>
      </c>
      <c r="G29" s="6">
        <f t="shared" si="6"/>
        <v>32.807659814136862</v>
      </c>
      <c r="H29" s="6">
        <f t="shared" si="6"/>
        <v>30.529350104821802</v>
      </c>
      <c r="I29" s="6">
        <f t="shared" si="6"/>
        <v>9.5570139458572605</v>
      </c>
      <c r="J29" s="6">
        <f t="shared" si="6"/>
        <v>9.1588050314465406</v>
      </c>
      <c r="K29" s="6">
        <f t="shared" si="6"/>
        <v>10.618391418516833</v>
      </c>
    </row>
    <row r="30" spans="1:11" x14ac:dyDescent="0.2">
      <c r="A30" t="s">
        <v>13</v>
      </c>
      <c r="B30" s="1">
        <v>50720</v>
      </c>
      <c r="C30" s="2"/>
      <c r="D30" s="2">
        <f t="shared" si="5"/>
        <v>95.698113207547181</v>
      </c>
      <c r="E30" s="6">
        <f t="shared" si="6"/>
        <v>23.924528301886795</v>
      </c>
      <c r="F30" s="6">
        <f t="shared" si="6"/>
        <v>22.427493135117686</v>
      </c>
      <c r="G30" s="6">
        <f t="shared" si="6"/>
        <v>14.283300478738385</v>
      </c>
      <c r="H30" s="6">
        <f t="shared" si="6"/>
        <v>13.291404612159329</v>
      </c>
      <c r="I30" s="6">
        <f t="shared" si="6"/>
        <v>4.1607875307629207</v>
      </c>
      <c r="J30" s="6">
        <f t="shared" si="6"/>
        <v>3.9874213836477992</v>
      </c>
      <c r="K30" s="6">
        <f t="shared" si="6"/>
        <v>4.6228739291602912</v>
      </c>
    </row>
    <row r="31" spans="1:11" x14ac:dyDescent="0.2">
      <c r="A31" t="s">
        <v>14</v>
      </c>
      <c r="B31" s="1">
        <v>49250</v>
      </c>
      <c r="C31" s="2"/>
      <c r="D31" s="2">
        <f t="shared" si="5"/>
        <v>92.924528301886795</v>
      </c>
      <c r="E31" s="6">
        <f t="shared" si="6"/>
        <v>23.231132075471699</v>
      </c>
      <c r="F31" s="6">
        <f t="shared" si="6"/>
        <v>21.777484954742626</v>
      </c>
      <c r="G31" s="6">
        <f t="shared" si="6"/>
        <v>13.869332582371163</v>
      </c>
      <c r="H31" s="6">
        <f t="shared" si="6"/>
        <v>12.906184486373165</v>
      </c>
      <c r="I31" s="6">
        <f t="shared" si="6"/>
        <v>4.0401968826907302</v>
      </c>
      <c r="J31" s="6">
        <f t="shared" si="6"/>
        <v>3.8718553459119498</v>
      </c>
      <c r="K31" s="6">
        <f t="shared" si="6"/>
        <v>4.4888907928064725</v>
      </c>
    </row>
    <row r="32" spans="1:11" x14ac:dyDescent="0.2">
      <c r="A32" t="s">
        <v>16</v>
      </c>
      <c r="B32" s="1">
        <v>2372</v>
      </c>
      <c r="C32" s="2"/>
      <c r="D32" s="2">
        <f t="shared" si="5"/>
        <v>4.4754716981132079</v>
      </c>
      <c r="E32" s="6">
        <f t="shared" si="6"/>
        <v>1.118867924528302</v>
      </c>
      <c r="F32" s="6">
        <f t="shared" si="6"/>
        <v>1.0488567373126805</v>
      </c>
      <c r="G32" s="6">
        <f t="shared" si="6"/>
        <v>0.66798085046465783</v>
      </c>
      <c r="H32" s="6">
        <f t="shared" si="6"/>
        <v>0.62159329140461217</v>
      </c>
      <c r="I32" s="6">
        <f t="shared" si="6"/>
        <v>0.19458572600492208</v>
      </c>
      <c r="J32" s="6">
        <f t="shared" si="6"/>
        <v>0.18647798742138366</v>
      </c>
      <c r="K32" s="6">
        <f t="shared" si="6"/>
        <v>0.21619591798044577</v>
      </c>
    </row>
  </sheetData>
  <conditionalFormatting sqref="F5:F16">
    <cfRule type="cellIs" dxfId="7" priority="8" operator="between">
      <formula>0.9</formula>
      <formula>1.1</formula>
    </cfRule>
  </conditionalFormatting>
  <conditionalFormatting sqref="F5:W16">
    <cfRule type="cellIs" dxfId="6" priority="5" operator="between">
      <formula>0.9</formula>
      <formula>1.1</formula>
    </cfRule>
    <cfRule type="cellIs" dxfId="5" priority="6" operator="between">
      <formula>0.8</formula>
      <formula>1.2</formula>
    </cfRule>
    <cfRule type="cellIs" dxfId="4" priority="7" operator="between">
      <formula>0.9</formula>
      <formula>1.1</formula>
    </cfRule>
  </conditionalFormatting>
  <conditionalFormatting sqref="D5">
    <cfRule type="cellIs" dxfId="3" priority="4" operator="between">
      <formula>2500</formula>
      <formula>2700</formula>
    </cfRule>
  </conditionalFormatting>
  <conditionalFormatting sqref="D21">
    <cfRule type="cellIs" dxfId="2" priority="3" operator="between">
      <formula>2500</formula>
      <formula>2700</formula>
    </cfRule>
  </conditionalFormatting>
  <conditionalFormatting sqref="E21:K32">
    <cfRule type="cellIs" dxfId="1" priority="1" operator="between">
      <formula>0.9</formula>
      <formula>1.1</formula>
    </cfRule>
    <cfRule type="cellIs" dxfId="0" priority="2" operator="between">
      <formula>0.8</formula>
      <formula>1.2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Lovell</dc:creator>
  <cp:lastModifiedBy>Jim Lovell</cp:lastModifiedBy>
  <dcterms:created xsi:type="dcterms:W3CDTF">2017-11-16T21:33:18Z</dcterms:created>
  <dcterms:modified xsi:type="dcterms:W3CDTF">2017-11-17T00:00:04Z</dcterms:modified>
</cp:coreProperties>
</file>